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nlon\Dropbox\CGT_case_study_Manchester\replication_files_persistence\results\figure_5_and_table_8\"/>
    </mc:Choice>
  </mc:AlternateContent>
  <bookViews>
    <workbookView xWindow="120" yWindow="75" windowWidth="24915" windowHeight="11310"/>
  </bookViews>
  <sheets>
    <sheet name="placebo" sheetId="2" r:id="rId1"/>
    <sheet name="northwest" sheetId="4" r:id="rId2"/>
    <sheet name="region_pop_results" sheetId="1" r:id="rId3"/>
  </sheets>
  <calcPr calcId="152511"/>
</workbook>
</file>

<file path=xl/calcChain.xml><?xml version="1.0" encoding="utf-8"?>
<calcChain xmlns="http://schemas.openxmlformats.org/spreadsheetml/2006/main">
  <c r="G31" i="1" l="1"/>
  <c r="S36" i="1"/>
  <c r="S35" i="1"/>
  <c r="S34" i="1"/>
  <c r="S33" i="1"/>
  <c r="S32" i="1"/>
  <c r="S31" i="1"/>
  <c r="S38" i="1" s="1"/>
  <c r="Q36" i="1"/>
  <c r="Q35" i="1"/>
  <c r="Q34" i="1"/>
  <c r="Q33" i="1"/>
  <c r="Q32" i="1"/>
  <c r="Q31" i="1"/>
  <c r="O36" i="1"/>
  <c r="O35" i="1"/>
  <c r="O34" i="1"/>
  <c r="O33" i="1"/>
  <c r="O32" i="1"/>
  <c r="O31" i="1"/>
  <c r="M36" i="1"/>
  <c r="M35" i="1"/>
  <c r="M34" i="1"/>
  <c r="M33" i="1"/>
  <c r="M32" i="1"/>
  <c r="M38" i="1" s="1"/>
  <c r="M31" i="1"/>
  <c r="K36" i="1"/>
  <c r="K35" i="1"/>
  <c r="K34" i="1"/>
  <c r="K39" i="1" s="1"/>
  <c r="K33" i="1"/>
  <c r="K32" i="1"/>
  <c r="K31" i="1"/>
  <c r="I36" i="1"/>
  <c r="I35" i="1"/>
  <c r="I34" i="1"/>
  <c r="I33" i="1"/>
  <c r="I32" i="1"/>
  <c r="I31" i="1"/>
  <c r="G36" i="1"/>
  <c r="G35" i="1"/>
  <c r="G34" i="1"/>
  <c r="G33" i="1"/>
  <c r="G32" i="1"/>
  <c r="E36" i="1"/>
  <c r="E35" i="1"/>
  <c r="E34" i="1"/>
  <c r="E33" i="1"/>
  <c r="E32" i="1"/>
  <c r="E38" i="1" s="1"/>
  <c r="E31" i="1"/>
  <c r="C36" i="1"/>
  <c r="C35" i="1"/>
  <c r="C34" i="1"/>
  <c r="C33" i="1"/>
  <c r="C32" i="1"/>
  <c r="C31" i="1"/>
  <c r="E39" i="1" l="1"/>
  <c r="E40" i="1" s="1"/>
  <c r="M39" i="1"/>
  <c r="M40" i="1" s="1"/>
  <c r="C38" i="1"/>
  <c r="I38" i="1"/>
  <c r="I40" i="1" s="1"/>
  <c r="Q38" i="1"/>
  <c r="Q39" i="1"/>
  <c r="I39" i="1"/>
  <c r="C39" i="1"/>
  <c r="Q40" i="1"/>
  <c r="S39" i="1"/>
  <c r="S40" i="1" s="1"/>
  <c r="O38" i="1"/>
  <c r="O39" i="1"/>
  <c r="O40" i="1" s="1"/>
  <c r="K38" i="1"/>
  <c r="K40" i="1" s="1"/>
  <c r="G38" i="1"/>
  <c r="G39" i="1"/>
  <c r="C40" i="1" l="1"/>
  <c r="G40" i="1"/>
  <c r="S14" i="1"/>
  <c r="S13" i="1"/>
  <c r="S12" i="1"/>
  <c r="S11" i="1"/>
  <c r="S10" i="1"/>
  <c r="S9" i="1"/>
  <c r="Q14" i="1"/>
  <c r="Q13" i="1"/>
  <c r="Q12" i="1"/>
  <c r="Q11" i="1"/>
  <c r="Q25" i="1" s="1"/>
  <c r="Q10" i="1"/>
  <c r="Q9" i="1"/>
  <c r="O14" i="1"/>
  <c r="O13" i="1"/>
  <c r="O12" i="1"/>
  <c r="O11" i="1"/>
  <c r="O10" i="1"/>
  <c r="O24" i="1" s="1"/>
  <c r="O9" i="1"/>
  <c r="O23" i="1" s="1"/>
  <c r="M14" i="1"/>
  <c r="M13" i="1"/>
  <c r="M12" i="1"/>
  <c r="M11" i="1"/>
  <c r="M25" i="1" s="1"/>
  <c r="M10" i="1"/>
  <c r="M9" i="1"/>
  <c r="K14" i="1"/>
  <c r="K13" i="1"/>
  <c r="K12" i="1"/>
  <c r="K11" i="1"/>
  <c r="K10" i="1"/>
  <c r="K9" i="1"/>
  <c r="I14" i="1"/>
  <c r="I13" i="1"/>
  <c r="I12" i="1"/>
  <c r="I11" i="1"/>
  <c r="I25" i="1" s="1"/>
  <c r="I10" i="1"/>
  <c r="I9" i="1"/>
  <c r="G14" i="1"/>
  <c r="G13" i="1"/>
  <c r="G12" i="1"/>
  <c r="G11" i="1"/>
  <c r="G10" i="1"/>
  <c r="G24" i="1" s="1"/>
  <c r="G9" i="1"/>
  <c r="G23" i="1" s="1"/>
  <c r="E14" i="1"/>
  <c r="E13" i="1"/>
  <c r="E12" i="1"/>
  <c r="E11" i="1"/>
  <c r="E25" i="1" s="1"/>
  <c r="E10" i="1"/>
  <c r="E9" i="1"/>
  <c r="C14" i="1"/>
  <c r="C13" i="1"/>
  <c r="C12" i="1"/>
  <c r="C11" i="1"/>
  <c r="C10" i="1"/>
  <c r="C9" i="1"/>
  <c r="G27" i="1" l="1"/>
  <c r="O27" i="1"/>
  <c r="I16" i="1"/>
  <c r="Q16" i="1"/>
  <c r="C17" i="1"/>
  <c r="K18" i="1"/>
  <c r="M20" i="1"/>
  <c r="S18" i="1"/>
  <c r="E21" i="1"/>
  <c r="M21" i="1"/>
  <c r="E17" i="1"/>
  <c r="M17" i="1"/>
  <c r="C18" i="1"/>
  <c r="E20" i="1"/>
  <c r="S19" i="1"/>
  <c r="K27" i="1"/>
  <c r="S27" i="1"/>
  <c r="C28" i="1"/>
  <c r="I26" i="1"/>
  <c r="K28" i="1"/>
  <c r="Q26" i="1"/>
  <c r="S28" i="1"/>
  <c r="E18" i="1"/>
  <c r="G20" i="1"/>
  <c r="I20" i="1"/>
  <c r="M18" i="1"/>
  <c r="O21" i="1"/>
  <c r="Q20" i="1"/>
  <c r="C19" i="1"/>
  <c r="I17" i="1"/>
  <c r="K19" i="1"/>
  <c r="Q17" i="1"/>
  <c r="C27" i="1"/>
  <c r="G19" i="1"/>
  <c r="I21" i="1"/>
  <c r="O19" i="1"/>
  <c r="Q21" i="1"/>
  <c r="K17" i="1"/>
  <c r="C23" i="1"/>
  <c r="K23" i="1"/>
  <c r="S23" i="1"/>
  <c r="M19" i="1"/>
  <c r="C24" i="1"/>
  <c r="E26" i="1"/>
  <c r="G28" i="1"/>
  <c r="K24" i="1"/>
  <c r="M26" i="1"/>
  <c r="O28" i="1"/>
  <c r="S24" i="1"/>
  <c r="S17" i="1"/>
  <c r="G16" i="1"/>
  <c r="I18" i="1"/>
  <c r="K20" i="1"/>
  <c r="O16" i="1"/>
  <c r="Q18" i="1"/>
  <c r="S20" i="1"/>
  <c r="E23" i="1"/>
  <c r="G25" i="1"/>
  <c r="I27" i="1"/>
  <c r="M23" i="1"/>
  <c r="O25" i="1"/>
  <c r="Q27" i="1"/>
  <c r="E19" i="1"/>
  <c r="G21" i="1"/>
  <c r="O17" i="1"/>
  <c r="C20" i="1"/>
  <c r="C21" i="1"/>
  <c r="G17" i="1"/>
  <c r="I19" i="1"/>
  <c r="K21" i="1"/>
  <c r="Q19" i="1"/>
  <c r="S21" i="1"/>
  <c r="E24" i="1"/>
  <c r="G26" i="1"/>
  <c r="I28" i="1"/>
  <c r="M24" i="1"/>
  <c r="O26" i="1"/>
  <c r="Q28" i="1"/>
  <c r="E16" i="1"/>
  <c r="G18" i="1"/>
  <c r="M16" i="1"/>
  <c r="O18" i="1"/>
  <c r="C16" i="1"/>
  <c r="K16" i="1"/>
  <c r="O20" i="1"/>
  <c r="S16" i="1"/>
  <c r="C25" i="1"/>
  <c r="E27" i="1"/>
  <c r="I23" i="1"/>
  <c r="K25" i="1"/>
  <c r="M27" i="1"/>
  <c r="Q23" i="1"/>
  <c r="S25" i="1"/>
  <c r="C26" i="1"/>
  <c r="E28" i="1"/>
  <c r="I24" i="1"/>
  <c r="K26" i="1"/>
  <c r="M28" i="1"/>
  <c r="Q24" i="1"/>
  <c r="S26" i="1"/>
</calcChain>
</file>

<file path=xl/sharedStrings.xml><?xml version="1.0" encoding="utf-8"?>
<sst xmlns="http://schemas.openxmlformats.org/spreadsheetml/2006/main" count="22" uniqueCount="13">
  <si>
    <t>East</t>
  </si>
  <si>
    <t>East Midlands</t>
  </si>
  <si>
    <t>London</t>
  </si>
  <si>
    <t>Northwest</t>
  </si>
  <si>
    <t>Southeast</t>
  </si>
  <si>
    <t>Southwest</t>
  </si>
  <si>
    <t>West Midlands</t>
  </si>
  <si>
    <t>North</t>
  </si>
  <si>
    <t>Yorkshire</t>
  </si>
  <si>
    <t>MPSE</t>
  </si>
  <si>
    <t>Pre MPSE</t>
  </si>
  <si>
    <t>Post MPSE</t>
  </si>
  <si>
    <t>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</si>
</sst>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region_pop_results!$E$1</c:f>
              <c:strCache>
                <c:ptCount val="1"/>
                <c:pt idx="0">
                  <c:v>East Midlands</c:v>
                </c:pt>
              </c:strCache>
            </c:strRef>
          </c:tx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region_pop_results!$A$2:$A$7</c:f>
              <c:numCache>
                <c:formatCode>General</c:formatCode>
                <c:ptCount val="6"/>
                <c:pt idx="0">
                  <c:v>1841</c:v>
                </c:pt>
                <c:pt idx="1">
                  <c:v>1851</c:v>
                </c:pt>
                <c:pt idx="2">
                  <c:v>1861</c:v>
                </c:pt>
                <c:pt idx="3">
                  <c:v>1871</c:v>
                </c:pt>
                <c:pt idx="4">
                  <c:v>1881</c:v>
                </c:pt>
                <c:pt idx="5">
                  <c:v>1891</c:v>
                </c:pt>
              </c:numCache>
            </c:numRef>
          </c:cat>
          <c:val>
            <c:numRef>
              <c:f>region_pop_results!$E$23:$E$28</c:f>
              <c:numCache>
                <c:formatCode>General</c:formatCode>
                <c:ptCount val="6"/>
                <c:pt idx="0">
                  <c:v>7.0000000000014495E-4</c:v>
                </c:pt>
                <c:pt idx="1">
                  <c:v>-2.2990000000000066E-2</c:v>
                </c:pt>
                <c:pt idx="2">
                  <c:v>0</c:v>
                </c:pt>
                <c:pt idx="3">
                  <c:v>5.8569999999999567E-2</c:v>
                </c:pt>
                <c:pt idx="4">
                  <c:v>0.18673000000000073</c:v>
                </c:pt>
                <c:pt idx="5">
                  <c:v>0.22333000000000069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region_pop_results!$I$1</c:f>
              <c:strCache>
                <c:ptCount val="1"/>
                <c:pt idx="0">
                  <c:v>North</c:v>
                </c:pt>
              </c:strCache>
            </c:strRef>
          </c:tx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region_pop_results!$A$2:$A$7</c:f>
              <c:numCache>
                <c:formatCode>General</c:formatCode>
                <c:ptCount val="6"/>
                <c:pt idx="0">
                  <c:v>1841</c:v>
                </c:pt>
                <c:pt idx="1">
                  <c:v>1851</c:v>
                </c:pt>
                <c:pt idx="2">
                  <c:v>1861</c:v>
                </c:pt>
                <c:pt idx="3">
                  <c:v>1871</c:v>
                </c:pt>
                <c:pt idx="4">
                  <c:v>1881</c:v>
                </c:pt>
                <c:pt idx="5">
                  <c:v>1891</c:v>
                </c:pt>
              </c:numCache>
            </c:numRef>
          </c:cat>
          <c:val>
            <c:numRef>
              <c:f>region_pop_results!$I$23:$I$28</c:f>
              <c:numCache>
                <c:formatCode>General</c:formatCode>
                <c:ptCount val="6"/>
                <c:pt idx="0">
                  <c:v>-5.2299999999991797E-3</c:v>
                </c:pt>
                <c:pt idx="1">
                  <c:v>-1.6870000000000829E-2</c:v>
                </c:pt>
                <c:pt idx="2">
                  <c:v>0</c:v>
                </c:pt>
                <c:pt idx="3">
                  <c:v>1.3749999999999929E-2</c:v>
                </c:pt>
                <c:pt idx="4">
                  <c:v>2.6759999999999451E-2</c:v>
                </c:pt>
                <c:pt idx="5">
                  <c:v>9.2719999999999914E-2</c:v>
                </c:pt>
              </c:numCache>
            </c:numRef>
          </c:val>
          <c:smooth val="0"/>
        </c:ser>
        <c:ser>
          <c:idx val="4"/>
          <c:order val="2"/>
          <c:tx>
            <c:strRef>
              <c:f>region_pop_results!$K$1</c:f>
              <c:strCache>
                <c:ptCount val="1"/>
                <c:pt idx="0">
                  <c:v>Northwest</c:v>
                </c:pt>
              </c:strCache>
            </c:strRef>
          </c:tx>
          <c:spPr>
            <a:ln w="34925">
              <a:solidFill>
                <a:schemeClr val="tx1"/>
              </a:solidFill>
            </a:ln>
          </c:spPr>
          <c:marker>
            <c:symbol val="none"/>
          </c:marker>
          <c:cat>
            <c:numRef>
              <c:f>region_pop_results!$A$2:$A$7</c:f>
              <c:numCache>
                <c:formatCode>General</c:formatCode>
                <c:ptCount val="6"/>
                <c:pt idx="0">
                  <c:v>1841</c:v>
                </c:pt>
                <c:pt idx="1">
                  <c:v>1851</c:v>
                </c:pt>
                <c:pt idx="2">
                  <c:v>1861</c:v>
                </c:pt>
                <c:pt idx="3">
                  <c:v>1871</c:v>
                </c:pt>
                <c:pt idx="4">
                  <c:v>1881</c:v>
                </c:pt>
                <c:pt idx="5">
                  <c:v>1891</c:v>
                </c:pt>
              </c:numCache>
            </c:numRef>
          </c:cat>
          <c:val>
            <c:numRef>
              <c:f>region_pop_results!$K$23:$K$28</c:f>
              <c:numCache>
                <c:formatCode>General</c:formatCode>
                <c:ptCount val="6"/>
                <c:pt idx="0">
                  <c:v>-6.7510000000000403E-2</c:v>
                </c:pt>
                <c:pt idx="1">
                  <c:v>-7.7899999999999636E-3</c:v>
                </c:pt>
                <c:pt idx="2">
                  <c:v>0</c:v>
                </c:pt>
                <c:pt idx="3">
                  <c:v>-8.3479999999999777E-2</c:v>
                </c:pt>
                <c:pt idx="4">
                  <c:v>-0.10885999999999996</c:v>
                </c:pt>
                <c:pt idx="5">
                  <c:v>-0.15773000000000081</c:v>
                </c:pt>
              </c:numCache>
            </c:numRef>
          </c:val>
          <c:smooth val="0"/>
        </c:ser>
        <c:ser>
          <c:idx val="5"/>
          <c:order val="3"/>
          <c:tx>
            <c:strRef>
              <c:f>region_pop_results!$M$1</c:f>
              <c:strCache>
                <c:ptCount val="1"/>
                <c:pt idx="0">
                  <c:v>Southeast</c:v>
                </c:pt>
              </c:strCache>
            </c:strRef>
          </c:tx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region_pop_results!$A$2:$A$7</c:f>
              <c:numCache>
                <c:formatCode>General</c:formatCode>
                <c:ptCount val="6"/>
                <c:pt idx="0">
                  <c:v>1841</c:v>
                </c:pt>
                <c:pt idx="1">
                  <c:v>1851</c:v>
                </c:pt>
                <c:pt idx="2">
                  <c:v>1861</c:v>
                </c:pt>
                <c:pt idx="3">
                  <c:v>1871</c:v>
                </c:pt>
                <c:pt idx="4">
                  <c:v>1881</c:v>
                </c:pt>
                <c:pt idx="5">
                  <c:v>1891</c:v>
                </c:pt>
              </c:numCache>
            </c:numRef>
          </c:cat>
          <c:val>
            <c:numRef>
              <c:f>region_pop_results!$M$23:$M$28</c:f>
              <c:numCache>
                <c:formatCode>General</c:formatCode>
                <c:ptCount val="6"/>
                <c:pt idx="0">
                  <c:v>-0.15227000000000146</c:v>
                </c:pt>
                <c:pt idx="1">
                  <c:v>-7.5720000000000454E-2</c:v>
                </c:pt>
                <c:pt idx="2">
                  <c:v>0</c:v>
                </c:pt>
                <c:pt idx="3">
                  <c:v>8.0279999999998353E-2</c:v>
                </c:pt>
                <c:pt idx="4">
                  <c:v>9.1670000000000584E-2</c:v>
                </c:pt>
                <c:pt idx="5">
                  <c:v>0.10397000000000034</c:v>
                </c:pt>
              </c:numCache>
            </c:numRef>
          </c:val>
          <c:smooth val="0"/>
        </c:ser>
        <c:ser>
          <c:idx val="6"/>
          <c:order val="4"/>
          <c:tx>
            <c:strRef>
              <c:f>region_pop_results!$O$1</c:f>
              <c:strCache>
                <c:ptCount val="1"/>
                <c:pt idx="0">
                  <c:v>Southwest</c:v>
                </c:pt>
              </c:strCache>
            </c:strRef>
          </c:tx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region_pop_results!$A$2:$A$7</c:f>
              <c:numCache>
                <c:formatCode>General</c:formatCode>
                <c:ptCount val="6"/>
                <c:pt idx="0">
                  <c:v>1841</c:v>
                </c:pt>
                <c:pt idx="1">
                  <c:v>1851</c:v>
                </c:pt>
                <c:pt idx="2">
                  <c:v>1861</c:v>
                </c:pt>
                <c:pt idx="3">
                  <c:v>1871</c:v>
                </c:pt>
                <c:pt idx="4">
                  <c:v>1881</c:v>
                </c:pt>
                <c:pt idx="5">
                  <c:v>1891</c:v>
                </c:pt>
              </c:numCache>
            </c:numRef>
          </c:cat>
          <c:val>
            <c:numRef>
              <c:f>region_pop_results!$O$23:$O$28</c:f>
              <c:numCache>
                <c:formatCode>General</c:formatCode>
                <c:ptCount val="6"/>
                <c:pt idx="0">
                  <c:v>7.2029999999999816E-2</c:v>
                </c:pt>
                <c:pt idx="1">
                  <c:v>2.225999999999928E-2</c:v>
                </c:pt>
                <c:pt idx="2">
                  <c:v>0</c:v>
                </c:pt>
                <c:pt idx="3">
                  <c:v>-2.8740000000000876E-2</c:v>
                </c:pt>
                <c:pt idx="4">
                  <c:v>-9.1020000000000323E-2</c:v>
                </c:pt>
                <c:pt idx="5">
                  <c:v>-0.14278999999999975</c:v>
                </c:pt>
              </c:numCache>
            </c:numRef>
          </c:val>
          <c:smooth val="0"/>
        </c:ser>
        <c:ser>
          <c:idx val="7"/>
          <c:order val="5"/>
          <c:tx>
            <c:strRef>
              <c:f>region_pop_results!$Q$1</c:f>
              <c:strCache>
                <c:ptCount val="1"/>
                <c:pt idx="0">
                  <c:v>West Midlands</c:v>
                </c:pt>
              </c:strCache>
            </c:strRef>
          </c:tx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region_pop_results!$A$2:$A$7</c:f>
              <c:numCache>
                <c:formatCode>General</c:formatCode>
                <c:ptCount val="6"/>
                <c:pt idx="0">
                  <c:v>1841</c:v>
                </c:pt>
                <c:pt idx="1">
                  <c:v>1851</c:v>
                </c:pt>
                <c:pt idx="2">
                  <c:v>1861</c:v>
                </c:pt>
                <c:pt idx="3">
                  <c:v>1871</c:v>
                </c:pt>
                <c:pt idx="4">
                  <c:v>1881</c:v>
                </c:pt>
                <c:pt idx="5">
                  <c:v>1891</c:v>
                </c:pt>
              </c:numCache>
            </c:numRef>
          </c:cat>
          <c:val>
            <c:numRef>
              <c:f>region_pop_results!$Q$23:$Q$28</c:f>
              <c:numCache>
                <c:formatCode>General</c:formatCode>
                <c:ptCount val="6"/>
                <c:pt idx="0">
                  <c:v>-0.17904000000000053</c:v>
                </c:pt>
                <c:pt idx="1">
                  <c:v>-9.2760000000000176E-2</c:v>
                </c:pt>
                <c:pt idx="2">
                  <c:v>0</c:v>
                </c:pt>
                <c:pt idx="3">
                  <c:v>-1.8560000000000798E-2</c:v>
                </c:pt>
                <c:pt idx="4">
                  <c:v>-2.7000000000001023E-2</c:v>
                </c:pt>
                <c:pt idx="5">
                  <c:v>-4.3109999999998649E-2</c:v>
                </c:pt>
              </c:numCache>
            </c:numRef>
          </c:val>
          <c:smooth val="0"/>
        </c:ser>
        <c:ser>
          <c:idx val="8"/>
          <c:order val="6"/>
          <c:tx>
            <c:strRef>
              <c:f>region_pop_results!$S$1</c:f>
              <c:strCache>
                <c:ptCount val="1"/>
                <c:pt idx="0">
                  <c:v>Yorkshire</c:v>
                </c:pt>
              </c:strCache>
            </c:strRef>
          </c:tx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region_pop_results!$A$2:$A$7</c:f>
              <c:numCache>
                <c:formatCode>General</c:formatCode>
                <c:ptCount val="6"/>
                <c:pt idx="0">
                  <c:v>1841</c:v>
                </c:pt>
                <c:pt idx="1">
                  <c:v>1851</c:v>
                </c:pt>
                <c:pt idx="2">
                  <c:v>1861</c:v>
                </c:pt>
                <c:pt idx="3">
                  <c:v>1871</c:v>
                </c:pt>
                <c:pt idx="4">
                  <c:v>1881</c:v>
                </c:pt>
                <c:pt idx="5">
                  <c:v>1891</c:v>
                </c:pt>
              </c:numCache>
            </c:numRef>
          </c:cat>
          <c:val>
            <c:numRef>
              <c:f>region_pop_results!$S$23:$S$28</c:f>
              <c:numCache>
                <c:formatCode>General</c:formatCode>
                <c:ptCount val="6"/>
                <c:pt idx="0">
                  <c:v>3.1599999999997408E-2</c:v>
                </c:pt>
                <c:pt idx="1">
                  <c:v>1.7829999999998236E-2</c:v>
                </c:pt>
                <c:pt idx="2">
                  <c:v>0</c:v>
                </c:pt>
                <c:pt idx="3">
                  <c:v>0.10777999999999821</c:v>
                </c:pt>
                <c:pt idx="4">
                  <c:v>0.12722999999999729</c:v>
                </c:pt>
                <c:pt idx="5">
                  <c:v>0.1731399999999983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2894480"/>
        <c:axId val="172895040"/>
      </c:lineChart>
      <c:catAx>
        <c:axId val="172894480"/>
        <c:scaling>
          <c:orientation val="minMax"/>
        </c:scaling>
        <c:delete val="0"/>
        <c:axPos val="b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 b="1"/>
            </a:pPr>
            <a:endParaRPr lang="en-US"/>
          </a:p>
        </c:txPr>
        <c:crossAx val="172895040"/>
        <c:crossesAt val="-0.25"/>
        <c:auto val="1"/>
        <c:lblAlgn val="ctr"/>
        <c:lblOffset val="100"/>
        <c:noMultiLvlLbl val="0"/>
      </c:catAx>
      <c:valAx>
        <c:axId val="172895040"/>
        <c:scaling>
          <c:orientation val="minMax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2000"/>
                </a:pPr>
                <a:r>
                  <a:rPr lang="en-US" sz="2000"/>
                  <a:t>Actual - Synthetic Log Population Gap (1861=0)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 b="1"/>
            </a:pPr>
            <a:endParaRPr lang="en-US"/>
          </a:p>
        </c:txPr>
        <c:crossAx val="172894480"/>
        <c:crosses val="autoZero"/>
        <c:crossBetween val="between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18924615652298"/>
          <c:y val="2.6491434724790892E-2"/>
          <c:w val="0.82066223970484464"/>
          <c:h val="0.89455166571649958"/>
        </c:manualLayout>
      </c:layout>
      <c:lineChart>
        <c:grouping val="standard"/>
        <c:varyColors val="0"/>
        <c:ser>
          <c:idx val="0"/>
          <c:order val="0"/>
          <c:tx>
            <c:v>Actual population</c:v>
          </c:tx>
          <c:spPr>
            <a:ln w="3175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region_pop_results!$A$2:$A$7</c:f>
              <c:numCache>
                <c:formatCode>General</c:formatCode>
                <c:ptCount val="6"/>
                <c:pt idx="0">
                  <c:v>1841</c:v>
                </c:pt>
                <c:pt idx="1">
                  <c:v>1851</c:v>
                </c:pt>
                <c:pt idx="2">
                  <c:v>1861</c:v>
                </c:pt>
                <c:pt idx="3">
                  <c:v>1871</c:v>
                </c:pt>
                <c:pt idx="4">
                  <c:v>1881</c:v>
                </c:pt>
                <c:pt idx="5">
                  <c:v>1891</c:v>
                </c:pt>
              </c:numCache>
            </c:numRef>
          </c:cat>
          <c:val>
            <c:numRef>
              <c:f>region_pop_results!$J$2:$J$7</c:f>
              <c:numCache>
                <c:formatCode>General</c:formatCode>
                <c:ptCount val="6"/>
                <c:pt idx="0">
                  <c:v>13.777049999999999</c:v>
                </c:pt>
                <c:pt idx="1">
                  <c:v>14.03632</c:v>
                </c:pt>
                <c:pt idx="2">
                  <c:v>14.22101</c:v>
                </c:pt>
                <c:pt idx="3">
                  <c:v>14.338990000000001</c:v>
                </c:pt>
                <c:pt idx="4">
                  <c:v>14.49601</c:v>
                </c:pt>
                <c:pt idx="5">
                  <c:v>14.57254</c:v>
                </c:pt>
              </c:numCache>
            </c:numRef>
          </c:val>
          <c:smooth val="0"/>
        </c:ser>
        <c:ser>
          <c:idx val="1"/>
          <c:order val="1"/>
          <c:tx>
            <c:v>Synthetic control</c:v>
          </c:tx>
          <c:spPr>
            <a:ln>
              <a:solidFill>
                <a:schemeClr val="bg1">
                  <a:lumMod val="5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region_pop_results!$A$2:$A$7</c:f>
              <c:numCache>
                <c:formatCode>General</c:formatCode>
                <c:ptCount val="6"/>
                <c:pt idx="0">
                  <c:v>1841</c:v>
                </c:pt>
                <c:pt idx="1">
                  <c:v>1851</c:v>
                </c:pt>
                <c:pt idx="2">
                  <c:v>1861</c:v>
                </c:pt>
                <c:pt idx="3">
                  <c:v>1871</c:v>
                </c:pt>
                <c:pt idx="4">
                  <c:v>1881</c:v>
                </c:pt>
                <c:pt idx="5">
                  <c:v>1891</c:v>
                </c:pt>
              </c:numCache>
            </c:numRef>
          </c:cat>
          <c:val>
            <c:numRef>
              <c:f>region_pop_results!$K$2:$K$7</c:f>
              <c:numCache>
                <c:formatCode>General</c:formatCode>
                <c:ptCount val="6"/>
                <c:pt idx="0">
                  <c:v>13.81819</c:v>
                </c:pt>
                <c:pt idx="1">
                  <c:v>14.01774</c:v>
                </c:pt>
                <c:pt idx="2">
                  <c:v>14.19464</c:v>
                </c:pt>
                <c:pt idx="3">
                  <c:v>14.396100000000001</c:v>
                </c:pt>
                <c:pt idx="4">
                  <c:v>14.5785</c:v>
                </c:pt>
                <c:pt idx="5">
                  <c:v>14.703900000000001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2898400"/>
        <c:axId val="172898960"/>
      </c:lineChart>
      <c:catAx>
        <c:axId val="172898400"/>
        <c:scaling>
          <c:orientation val="minMax"/>
        </c:scaling>
        <c:delete val="0"/>
        <c:axPos val="b"/>
        <c:majorGridlines>
          <c:spPr>
            <a:ln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 b="1"/>
            </a:pPr>
            <a:endParaRPr lang="en-US"/>
          </a:p>
        </c:txPr>
        <c:crossAx val="172898960"/>
        <c:crosses val="autoZero"/>
        <c:auto val="1"/>
        <c:lblAlgn val="ctr"/>
        <c:lblOffset val="100"/>
        <c:noMultiLvlLbl val="0"/>
      </c:catAx>
      <c:valAx>
        <c:axId val="172898960"/>
        <c:scaling>
          <c:orientation val="minMax"/>
          <c:min val="13.5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2000"/>
                </a:pPr>
                <a:r>
                  <a:rPr lang="en-US" sz="2000"/>
                  <a:t>Log Popluation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 b="1"/>
            </a:pPr>
            <a:endParaRPr lang="en-US"/>
          </a:p>
        </c:txPr>
        <c:crossAx val="172898400"/>
        <c:crosses val="autoZero"/>
        <c:crossBetween val="between"/>
        <c:majorUnit val="0.2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3426566293891742"/>
          <c:y val="3.8848648961027653E-2"/>
          <c:w val="0.26347691883087965"/>
          <c:h val="0.1398434827157406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800" b="1"/>
          </a:pPr>
          <a:endParaRPr lang="en-US"/>
        </a:p>
      </c:txPr>
    </c:legend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93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44194" cy="625782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0.51034</cdr:x>
      <cdr:y>0.03388</cdr:y>
    </cdr:from>
    <cdr:to>
      <cdr:x>0.51133</cdr:x>
      <cdr:y>0.91912</cdr:y>
    </cdr:to>
    <cdr:cxnSp macro="">
      <cdr:nvCxnSpPr>
        <cdr:cNvPr id="3" name="Straight Connector 2"/>
        <cdr:cNvCxnSpPr/>
      </cdr:nvCxnSpPr>
      <cdr:spPr>
        <a:xfrm xmlns:a="http://schemas.openxmlformats.org/drawingml/2006/main" flipV="1">
          <a:off x="4411499" y="212036"/>
          <a:ext cx="8557" cy="5539675"/>
        </a:xfrm>
        <a:prstGeom xmlns:a="http://schemas.openxmlformats.org/drawingml/2006/main" prst="line">
          <a:avLst/>
        </a:prstGeom>
        <a:ln xmlns:a="http://schemas.openxmlformats.org/drawingml/2006/main" w="31750">
          <a:solidFill>
            <a:schemeClr val="bg1">
              <a:lumMod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0.54402</cdr:x>
      <cdr:y>0.04634</cdr:y>
    </cdr:from>
    <cdr:to>
      <cdr:x>0.76481</cdr:x>
      <cdr:y>0.1324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4710327" y="291071"/>
          <a:ext cx="1911669" cy="5405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800" b="1"/>
            <a:t>Post-war</a:t>
          </a:r>
          <a:r>
            <a:rPr lang="en-US" sz="1800" b="1" baseline="0"/>
            <a:t> period</a:t>
          </a:r>
          <a:endParaRPr lang="en-US" sz="1800" b="1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44194" cy="625782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0.46276</cdr:x>
      <cdr:y>0.03277</cdr:y>
    </cdr:from>
    <cdr:to>
      <cdr:x>0.46375</cdr:x>
      <cdr:y>0.92485</cdr:y>
    </cdr:to>
    <cdr:cxnSp macro="">
      <cdr:nvCxnSpPr>
        <cdr:cNvPr id="3" name="Straight Connector 2"/>
        <cdr:cNvCxnSpPr/>
      </cdr:nvCxnSpPr>
      <cdr:spPr>
        <a:xfrm xmlns:a="http://schemas.openxmlformats.org/drawingml/2006/main" flipH="1">
          <a:off x="4000229" y="205089"/>
          <a:ext cx="8558" cy="5582479"/>
        </a:xfrm>
        <a:prstGeom xmlns:a="http://schemas.openxmlformats.org/drawingml/2006/main" prst="line">
          <a:avLst/>
        </a:prstGeom>
        <a:ln xmlns:a="http://schemas.openxmlformats.org/drawingml/2006/main" w="31750">
          <a:solidFill>
            <a:schemeClr val="bg1">
              <a:lumMod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0.63069</cdr:x>
      <cdr:y>0.05055</cdr:y>
    </cdr:from>
    <cdr:to>
      <cdr:x>0.85148</cdr:x>
      <cdr:y>0.13661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466147" y="317501"/>
          <a:ext cx="1913581" cy="5406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800" b="1"/>
            <a:t>Post-war</a:t>
          </a:r>
          <a:r>
            <a:rPr lang="en-US" sz="1800" b="1" baseline="0"/>
            <a:t> period</a:t>
          </a:r>
          <a:endParaRPr lang="en-US" sz="1800" b="1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"/>
  <sheetViews>
    <sheetView workbookViewId="0">
      <selection activeCell="B2" sqref="B2:S7"/>
    </sheetView>
  </sheetViews>
  <sheetFormatPr defaultRowHeight="15" x14ac:dyDescent="0.25"/>
  <sheetData>
    <row r="1" spans="1:19" x14ac:dyDescent="0.25">
      <c r="B1" t="s">
        <v>0</v>
      </c>
      <c r="C1" t="s">
        <v>0</v>
      </c>
      <c r="D1" t="s">
        <v>1</v>
      </c>
      <c r="E1" t="s">
        <v>1</v>
      </c>
      <c r="F1" t="s">
        <v>2</v>
      </c>
      <c r="G1" t="s">
        <v>2</v>
      </c>
      <c r="H1" t="s">
        <v>7</v>
      </c>
      <c r="I1" t="s">
        <v>7</v>
      </c>
      <c r="J1" t="s">
        <v>3</v>
      </c>
      <c r="K1" t="s">
        <v>3</v>
      </c>
      <c r="L1" t="s">
        <v>4</v>
      </c>
      <c r="M1" t="s">
        <v>4</v>
      </c>
      <c r="N1" t="s">
        <v>5</v>
      </c>
      <c r="O1" t="s">
        <v>5</v>
      </c>
      <c r="P1" t="s">
        <v>6</v>
      </c>
      <c r="Q1" t="s">
        <v>6</v>
      </c>
      <c r="R1" t="s">
        <v>8</v>
      </c>
      <c r="S1" t="s">
        <v>8</v>
      </c>
    </row>
    <row r="2" spans="1:19" x14ac:dyDescent="0.25">
      <c r="A2">
        <v>1841</v>
      </c>
      <c r="B2">
        <v>11.382</v>
      </c>
      <c r="C2">
        <v>12.013680000000001</v>
      </c>
      <c r="D2">
        <v>12.18768</v>
      </c>
      <c r="E2">
        <v>12.179220000000001</v>
      </c>
      <c r="F2">
        <v>14.50089</v>
      </c>
      <c r="G2">
        <v>13.53392</v>
      </c>
      <c r="H2">
        <v>12.013680000000001</v>
      </c>
      <c r="I2">
        <v>12.02455</v>
      </c>
      <c r="J2">
        <v>13.777049999999999</v>
      </c>
      <c r="K2">
        <v>13.81819</v>
      </c>
      <c r="L2">
        <v>12.029579999999999</v>
      </c>
      <c r="M2">
        <v>12.10862</v>
      </c>
      <c r="N2">
        <v>12.42393</v>
      </c>
      <c r="O2">
        <v>12.3827</v>
      </c>
      <c r="P2">
        <v>12.604139999999999</v>
      </c>
      <c r="Q2">
        <v>12.69614</v>
      </c>
      <c r="R2">
        <v>13.202249999999999</v>
      </c>
      <c r="S2">
        <v>13.18622</v>
      </c>
    </row>
    <row r="3" spans="1:19" x14ac:dyDescent="0.25">
      <c r="A3">
        <v>1851</v>
      </c>
      <c r="B3">
        <v>11.529059999999999</v>
      </c>
      <c r="C3">
        <v>12.2407</v>
      </c>
      <c r="D3">
        <v>12.355499999999999</v>
      </c>
      <c r="E3">
        <v>12.37073</v>
      </c>
      <c r="F3">
        <v>14.67554</v>
      </c>
      <c r="G3">
        <v>13.77631</v>
      </c>
      <c r="H3">
        <v>12.2407</v>
      </c>
      <c r="I3">
        <v>12.263210000000001</v>
      </c>
      <c r="J3">
        <v>14.03632</v>
      </c>
      <c r="K3">
        <v>14.01774</v>
      </c>
      <c r="L3">
        <v>12.30158</v>
      </c>
      <c r="M3">
        <v>12.304069999999999</v>
      </c>
      <c r="N3">
        <v>12.54974</v>
      </c>
      <c r="O3">
        <v>12.55828</v>
      </c>
      <c r="P3">
        <v>12.84906</v>
      </c>
      <c r="Q3">
        <v>12.85478</v>
      </c>
      <c r="R3">
        <v>13.42374</v>
      </c>
      <c r="S3">
        <v>13.421480000000001</v>
      </c>
    </row>
    <row r="4" spans="1:19" x14ac:dyDescent="0.25">
      <c r="A4">
        <v>1861</v>
      </c>
      <c r="B4">
        <v>11.63373</v>
      </c>
      <c r="C4">
        <v>12.46719</v>
      </c>
      <c r="D4">
        <v>12.531079999999999</v>
      </c>
      <c r="E4">
        <v>12.52332</v>
      </c>
      <c r="F4">
        <v>14.84826</v>
      </c>
      <c r="G4">
        <v>13.958310000000001</v>
      </c>
      <c r="H4">
        <v>12.46719</v>
      </c>
      <c r="I4">
        <v>12.47283</v>
      </c>
      <c r="J4">
        <v>14.22101</v>
      </c>
      <c r="K4">
        <v>14.19464</v>
      </c>
      <c r="L4">
        <v>12.54561</v>
      </c>
      <c r="M4">
        <v>12.472379999999999</v>
      </c>
      <c r="N4">
        <v>12.67501</v>
      </c>
      <c r="O4">
        <v>12.70581</v>
      </c>
      <c r="P4">
        <v>13.096360000000001</v>
      </c>
      <c r="Q4">
        <v>13.009320000000001</v>
      </c>
      <c r="R4">
        <v>13.600250000000001</v>
      </c>
      <c r="S4">
        <v>13.615819999999999</v>
      </c>
    </row>
    <row r="5" spans="1:19" x14ac:dyDescent="0.25">
      <c r="A5">
        <v>1871</v>
      </c>
      <c r="B5">
        <v>11.72264</v>
      </c>
      <c r="C5">
        <v>12.67821</v>
      </c>
      <c r="D5">
        <v>12.747949999999999</v>
      </c>
      <c r="E5">
        <v>12.681620000000001</v>
      </c>
      <c r="F5">
        <v>14.99935</v>
      </c>
      <c r="G5">
        <v>14.076320000000001</v>
      </c>
      <c r="H5">
        <v>12.67821</v>
      </c>
      <c r="I5">
        <v>12.6701</v>
      </c>
      <c r="J5">
        <v>14.338990000000001</v>
      </c>
      <c r="K5">
        <v>14.396100000000001</v>
      </c>
      <c r="L5">
        <v>12.77769</v>
      </c>
      <c r="M5">
        <v>12.624180000000001</v>
      </c>
      <c r="N5">
        <v>12.77571</v>
      </c>
      <c r="O5">
        <v>12.83525</v>
      </c>
      <c r="P5">
        <v>13.244059999999999</v>
      </c>
      <c r="Q5">
        <v>13.17558</v>
      </c>
      <c r="R5">
        <v>13.85464</v>
      </c>
      <c r="S5">
        <v>13.76243</v>
      </c>
    </row>
    <row r="6" spans="1:19" x14ac:dyDescent="0.25">
      <c r="A6">
        <v>1881</v>
      </c>
      <c r="B6">
        <v>11.837820000000001</v>
      </c>
      <c r="C6">
        <v>12.859859999999999</v>
      </c>
      <c r="D6">
        <v>13.030720000000001</v>
      </c>
      <c r="E6">
        <v>12.83623</v>
      </c>
      <c r="F6">
        <v>15.159470000000001</v>
      </c>
      <c r="G6">
        <v>14.22419</v>
      </c>
      <c r="H6">
        <v>12.859859999999999</v>
      </c>
      <c r="I6">
        <v>12.83874</v>
      </c>
      <c r="J6">
        <v>14.49601</v>
      </c>
      <c r="K6">
        <v>14.5785</v>
      </c>
      <c r="L6">
        <v>12.956340000000001</v>
      </c>
      <c r="M6">
        <v>12.79144</v>
      </c>
      <c r="N6">
        <v>12.85183</v>
      </c>
      <c r="O6">
        <v>12.973649999999999</v>
      </c>
      <c r="P6">
        <v>13.40804</v>
      </c>
      <c r="Q6">
        <v>13.348000000000001</v>
      </c>
      <c r="R6">
        <v>14.061719999999999</v>
      </c>
      <c r="S6">
        <v>13.950060000000001</v>
      </c>
    </row>
    <row r="7" spans="1:19" x14ac:dyDescent="0.25">
      <c r="A7">
        <v>1891</v>
      </c>
      <c r="B7">
        <v>11.972440000000001</v>
      </c>
      <c r="C7">
        <v>13.08445</v>
      </c>
      <c r="D7">
        <v>13.20608</v>
      </c>
      <c r="E7">
        <v>12.97499</v>
      </c>
      <c r="F7">
        <v>15.25821</v>
      </c>
      <c r="G7">
        <v>14.30303</v>
      </c>
      <c r="H7">
        <v>13.08445</v>
      </c>
      <c r="I7">
        <v>12.99737</v>
      </c>
      <c r="J7">
        <v>14.57254</v>
      </c>
      <c r="K7">
        <v>14.703900000000001</v>
      </c>
      <c r="L7">
        <v>13.128740000000001</v>
      </c>
      <c r="M7">
        <v>12.95154</v>
      </c>
      <c r="N7">
        <v>12.929930000000001</v>
      </c>
      <c r="O7">
        <v>13.10352</v>
      </c>
      <c r="P7">
        <v>13.514720000000001</v>
      </c>
      <c r="Q7">
        <v>13.470789999999999</v>
      </c>
      <c r="R7">
        <v>14.212859999999999</v>
      </c>
      <c r="S7">
        <v>14.055289999999999</v>
      </c>
    </row>
    <row r="9" spans="1:19" x14ac:dyDescent="0.25">
      <c r="C9">
        <f>B2-C2</f>
        <v>-0.63168000000000113</v>
      </c>
      <c r="E9">
        <f>D2-E2</f>
        <v>8.4599999999994679E-3</v>
      </c>
      <c r="G9">
        <f>F2-G2</f>
        <v>0.96696999999999989</v>
      </c>
      <c r="I9">
        <f>H2-I2</f>
        <v>-1.0869999999998825E-2</v>
      </c>
      <c r="K9">
        <f>J2-K2</f>
        <v>-4.1140000000000398E-2</v>
      </c>
      <c r="M9">
        <f>L2-M2</f>
        <v>-7.9040000000000887E-2</v>
      </c>
      <c r="O9">
        <f>N2-O2</f>
        <v>4.1230000000000544E-2</v>
      </c>
      <c r="Q9">
        <f>P2-Q2</f>
        <v>-9.2000000000000526E-2</v>
      </c>
      <c r="S9">
        <f>R2-S2</f>
        <v>1.6029999999998878E-2</v>
      </c>
    </row>
    <row r="10" spans="1:19" x14ac:dyDescent="0.25">
      <c r="C10">
        <f t="shared" ref="C10:E14" si="0">B3-C3</f>
        <v>-0.71164000000000094</v>
      </c>
      <c r="E10">
        <f t="shared" si="0"/>
        <v>-1.5230000000000743E-2</v>
      </c>
      <c r="G10">
        <f t="shared" ref="G10" si="1">F3-G3</f>
        <v>0.89922999999999931</v>
      </c>
      <c r="I10">
        <f t="shared" ref="I10" si="2">H3-I3</f>
        <v>-2.2510000000000474E-2</v>
      </c>
      <c r="K10">
        <f t="shared" ref="K10" si="3">J3-K3</f>
        <v>1.8580000000000041E-2</v>
      </c>
      <c r="M10">
        <f t="shared" ref="M10" si="4">L3-M3</f>
        <v>-2.4899999999998812E-3</v>
      </c>
      <c r="O10">
        <f t="shared" ref="O10" si="5">N3-O3</f>
        <v>-8.539999999999992E-3</v>
      </c>
      <c r="Q10">
        <f t="shared" ref="Q10" si="6">P3-Q3</f>
        <v>-5.7200000000001694E-3</v>
      </c>
      <c r="S10">
        <f t="shared" ref="S10" si="7">R3-S3</f>
        <v>2.2599999999997067E-3</v>
      </c>
    </row>
    <row r="11" spans="1:19" x14ac:dyDescent="0.25">
      <c r="C11">
        <f t="shared" si="0"/>
        <v>-0.83346000000000053</v>
      </c>
      <c r="E11">
        <f t="shared" si="0"/>
        <v>7.759999999999323E-3</v>
      </c>
      <c r="G11">
        <f t="shared" ref="G11" si="8">F4-G4</f>
        <v>0.88994999999999891</v>
      </c>
      <c r="I11">
        <f t="shared" ref="I11" si="9">H4-I4</f>
        <v>-5.6399999999996453E-3</v>
      </c>
      <c r="K11">
        <f t="shared" ref="K11" si="10">J4-K4</f>
        <v>2.6370000000000005E-2</v>
      </c>
      <c r="M11">
        <f t="shared" ref="M11" si="11">L4-M4</f>
        <v>7.3230000000000572E-2</v>
      </c>
      <c r="O11">
        <f t="shared" ref="O11" si="12">N4-O4</f>
        <v>-3.0799999999999272E-2</v>
      </c>
      <c r="Q11">
        <f t="shared" ref="Q11" si="13">P4-Q4</f>
        <v>8.7040000000000006E-2</v>
      </c>
      <c r="S11">
        <f t="shared" ref="S11" si="14">R4-S4</f>
        <v>-1.5569999999998529E-2</v>
      </c>
    </row>
    <row r="12" spans="1:19" x14ac:dyDescent="0.25">
      <c r="C12">
        <f t="shared" si="0"/>
        <v>-0.95556999999999981</v>
      </c>
      <c r="E12">
        <f t="shared" si="0"/>
        <v>6.632999999999889E-2</v>
      </c>
      <c r="G12">
        <f t="shared" ref="G12" si="15">F5-G5</f>
        <v>0.92302999999999891</v>
      </c>
      <c r="I12">
        <f t="shared" ref="I12" si="16">H5-I5</f>
        <v>8.1100000000002836E-3</v>
      </c>
      <c r="K12">
        <f t="shared" ref="K12" si="17">J5-K5</f>
        <v>-5.7109999999999772E-2</v>
      </c>
      <c r="M12">
        <f t="shared" ref="M12" si="18">L5-M5</f>
        <v>0.15350999999999893</v>
      </c>
      <c r="O12">
        <f t="shared" ref="O12" si="19">N5-O5</f>
        <v>-5.9540000000000148E-2</v>
      </c>
      <c r="Q12">
        <f t="shared" ref="Q12" si="20">P5-Q5</f>
        <v>6.8479999999999208E-2</v>
      </c>
      <c r="S12">
        <f t="shared" ref="S12" si="21">R5-S5</f>
        <v>9.2209999999999681E-2</v>
      </c>
    </row>
    <row r="13" spans="1:19" x14ac:dyDescent="0.25">
      <c r="C13">
        <f t="shared" si="0"/>
        <v>-1.0220399999999987</v>
      </c>
      <c r="E13">
        <f t="shared" si="0"/>
        <v>0.19449000000000005</v>
      </c>
      <c r="G13">
        <f t="shared" ref="G13" si="22">F6-G6</f>
        <v>0.93528000000000056</v>
      </c>
      <c r="I13">
        <f t="shared" ref="I13" si="23">H6-I6</f>
        <v>2.1119999999999806E-2</v>
      </c>
      <c r="K13">
        <f t="shared" ref="K13" si="24">J6-K6</f>
        <v>-8.2489999999999952E-2</v>
      </c>
      <c r="M13">
        <f t="shared" ref="M13" si="25">L6-M6</f>
        <v>0.16490000000000116</v>
      </c>
      <c r="O13">
        <f t="shared" ref="O13" si="26">N6-O6</f>
        <v>-0.1218199999999996</v>
      </c>
      <c r="Q13">
        <f t="shared" ref="Q13" si="27">P6-Q6</f>
        <v>6.0039999999998983E-2</v>
      </c>
      <c r="S13">
        <f t="shared" ref="S13" si="28">R6-S6</f>
        <v>0.11165999999999876</v>
      </c>
    </row>
    <row r="14" spans="1:19" x14ac:dyDescent="0.25">
      <c r="C14">
        <f t="shared" si="0"/>
        <v>-1.1120099999999997</v>
      </c>
      <c r="E14">
        <f t="shared" si="0"/>
        <v>0.23109000000000002</v>
      </c>
      <c r="G14">
        <f t="shared" ref="G14" si="29">F7-G7</f>
        <v>0.95518000000000036</v>
      </c>
      <c r="I14">
        <f t="shared" ref="I14" si="30">H7-I7</f>
        <v>8.7080000000000268E-2</v>
      </c>
      <c r="K14">
        <f t="shared" ref="K14" si="31">J7-K7</f>
        <v>-0.13136000000000081</v>
      </c>
      <c r="M14">
        <f t="shared" ref="M14" si="32">L7-M7</f>
        <v>0.17720000000000091</v>
      </c>
      <c r="O14">
        <f t="shared" ref="O14" si="33">N7-O7</f>
        <v>-0.17358999999999902</v>
      </c>
      <c r="Q14">
        <f t="shared" ref="Q14" si="34">P7-Q7</f>
        <v>4.3930000000001357E-2</v>
      </c>
      <c r="S14">
        <f t="shared" ref="S14" si="35">R7-S7</f>
        <v>0.15756999999999977</v>
      </c>
    </row>
    <row r="16" spans="1:19" x14ac:dyDescent="0.25">
      <c r="C16">
        <f>C9-AVERAGE(C$9:C$11)</f>
        <v>9.3913333333333071E-2</v>
      </c>
      <c r="E16">
        <f>E9-AVERAGE(E$9:E$11)</f>
        <v>8.130000000000118E-3</v>
      </c>
      <c r="G16">
        <f>G9-AVERAGE(G$9:G$11)</f>
        <v>4.8253333333333814E-2</v>
      </c>
      <c r="I16">
        <f>I9-AVERAGE(I$9:I$11)</f>
        <v>2.1366666666674892E-3</v>
      </c>
      <c r="K16">
        <f>K9-AVERAGE(K$9:K$11)</f>
        <v>-4.2410000000000281E-2</v>
      </c>
      <c r="M16">
        <f>M9-AVERAGE(M$9:M$11)</f>
        <v>-7.6273333333334151E-2</v>
      </c>
      <c r="O16">
        <f>O9-AVERAGE(O$9:O$11)</f>
        <v>4.0600000000000115E-2</v>
      </c>
      <c r="Q16">
        <f>Q9-AVERAGE(Q$9:Q$11)</f>
        <v>-8.8440000000000296E-2</v>
      </c>
      <c r="S16">
        <f>S9-AVERAGE(S$9:S$11)</f>
        <v>1.5123333333332193E-2</v>
      </c>
    </row>
    <row r="17" spans="1:19" x14ac:dyDescent="0.25">
      <c r="C17">
        <f t="shared" ref="C17:E21" si="36">C10-AVERAGE(C$9:C$11)</f>
        <v>1.3953333333333262E-2</v>
      </c>
      <c r="E17">
        <f t="shared" si="36"/>
        <v>-1.5560000000000093E-2</v>
      </c>
      <c r="G17">
        <f t="shared" ref="G17" si="37">G10-AVERAGE(G$9:G$11)</f>
        <v>-1.9486666666666763E-2</v>
      </c>
      <c r="I17">
        <f t="shared" ref="I17" si="38">I10-AVERAGE(I$9:I$11)</f>
        <v>-9.5033333333341598E-3</v>
      </c>
      <c r="K17">
        <f t="shared" ref="K17" si="39">K10-AVERAGE(K$9:K$11)</f>
        <v>1.7310000000000159E-2</v>
      </c>
      <c r="M17">
        <f t="shared" ref="M17" si="40">M10-AVERAGE(M$9:M$11)</f>
        <v>2.7666666666685069E-4</v>
      </c>
      <c r="O17">
        <f t="shared" ref="O17" si="41">O10-AVERAGE(O$9:O$11)</f>
        <v>-9.1700000000004191E-3</v>
      </c>
      <c r="Q17">
        <f t="shared" ref="Q17" si="42">Q10-AVERAGE(Q$9:Q$11)</f>
        <v>-2.1599999999999397E-3</v>
      </c>
      <c r="S17">
        <f t="shared" ref="S17" si="43">S10-AVERAGE(S$9:S$11)</f>
        <v>1.3533333333330213E-3</v>
      </c>
    </row>
    <row r="18" spans="1:19" x14ac:dyDescent="0.25">
      <c r="C18">
        <f t="shared" si="36"/>
        <v>-0.10786666666666633</v>
      </c>
      <c r="E18">
        <f t="shared" si="36"/>
        <v>7.429999999999974E-3</v>
      </c>
      <c r="G18">
        <f t="shared" ref="G18" si="44">G11-AVERAGE(G$9:G$11)</f>
        <v>-2.8766666666667162E-2</v>
      </c>
      <c r="I18">
        <f t="shared" ref="I18" si="45">I11-AVERAGE(I$9:I$11)</f>
        <v>7.3666666666666689E-3</v>
      </c>
      <c r="K18">
        <f t="shared" ref="K18" si="46">K11-AVERAGE(K$9:K$11)</f>
        <v>2.5100000000000122E-2</v>
      </c>
      <c r="M18">
        <f t="shared" ref="M18" si="47">M11-AVERAGE(M$9:M$11)</f>
        <v>7.5996666666667309E-2</v>
      </c>
      <c r="O18">
        <f t="shared" ref="O18" si="48">O11-AVERAGE(O$9:O$11)</f>
        <v>-3.1429999999999701E-2</v>
      </c>
      <c r="Q18">
        <f t="shared" ref="Q18" si="49">Q11-AVERAGE(Q$9:Q$11)</f>
        <v>9.0600000000000236E-2</v>
      </c>
      <c r="S18">
        <f t="shared" ref="S18" si="50">S11-AVERAGE(S$9:S$11)</f>
        <v>-1.6476666666665214E-2</v>
      </c>
    </row>
    <row r="19" spans="1:19" x14ac:dyDescent="0.25">
      <c r="C19">
        <f t="shared" si="36"/>
        <v>-0.22997666666666561</v>
      </c>
      <c r="E19">
        <f t="shared" si="36"/>
        <v>6.5999999999999545E-2</v>
      </c>
      <c r="G19">
        <f t="shared" ref="G19" si="51">G12-AVERAGE(G$9:G$11)</f>
        <v>4.3133333333328361E-3</v>
      </c>
      <c r="I19">
        <f t="shared" ref="I19" si="52">I12-AVERAGE(I$9:I$11)</f>
        <v>2.1116666666666596E-2</v>
      </c>
      <c r="K19">
        <f t="shared" ref="K19" si="53">K12-AVERAGE(K$9:K$11)</f>
        <v>-5.8379999999999654E-2</v>
      </c>
      <c r="M19">
        <f t="shared" ref="M19" si="54">M12-AVERAGE(M$9:M$11)</f>
        <v>0.15627666666666565</v>
      </c>
      <c r="O19">
        <f t="shared" ref="O19" si="55">O12-AVERAGE(O$9:O$11)</f>
        <v>-6.0170000000000577E-2</v>
      </c>
      <c r="Q19">
        <f t="shared" ref="Q19" si="56">Q12-AVERAGE(Q$9:Q$11)</f>
        <v>7.2039999999999438E-2</v>
      </c>
      <c r="S19">
        <f t="shared" ref="S19" si="57">S12-AVERAGE(S$9:S$11)</f>
        <v>9.1303333333333E-2</v>
      </c>
    </row>
    <row r="20" spans="1:19" x14ac:dyDescent="0.25">
      <c r="C20">
        <f t="shared" si="36"/>
        <v>-0.29644666666666453</v>
      </c>
      <c r="E20">
        <f t="shared" si="36"/>
        <v>0.19416000000000069</v>
      </c>
      <c r="G20">
        <f t="shared" ref="G20" si="58">G13-AVERAGE(G$9:G$11)</f>
        <v>1.6563333333334485E-2</v>
      </c>
      <c r="I20">
        <f t="shared" ref="I20" si="59">I13-AVERAGE(I$9:I$11)</f>
        <v>3.4126666666666118E-2</v>
      </c>
      <c r="K20">
        <f t="shared" ref="K20" si="60">K13-AVERAGE(K$9:K$11)</f>
        <v>-8.3759999999999835E-2</v>
      </c>
      <c r="M20">
        <f t="shared" ref="M20" si="61">M13-AVERAGE(M$9:M$11)</f>
        <v>0.16766666666666788</v>
      </c>
      <c r="O20">
        <f t="shared" ref="O20" si="62">O13-AVERAGE(O$9:O$11)</f>
        <v>-0.12245000000000002</v>
      </c>
      <c r="Q20">
        <f t="shared" ref="Q20" si="63">Q13-AVERAGE(Q$9:Q$11)</f>
        <v>6.3599999999999213E-2</v>
      </c>
      <c r="S20">
        <f t="shared" ref="S20" si="64">S13-AVERAGE(S$9:S$11)</f>
        <v>0.11075333333333208</v>
      </c>
    </row>
    <row r="21" spans="1:19" x14ac:dyDescent="0.25">
      <c r="C21">
        <f t="shared" si="36"/>
        <v>-0.38641666666666552</v>
      </c>
      <c r="E21">
        <f t="shared" si="36"/>
        <v>0.23076000000000066</v>
      </c>
      <c r="G21">
        <f t="shared" ref="G21" si="65">G14-AVERAGE(G$9:G$11)</f>
        <v>3.6463333333334291E-2</v>
      </c>
      <c r="I21">
        <f t="shared" ref="I21" si="66">I14-AVERAGE(I$9:I$11)</f>
        <v>0.10008666666666659</v>
      </c>
      <c r="K21">
        <f t="shared" ref="K21" si="67">K14-AVERAGE(K$9:K$11)</f>
        <v>-0.13263000000000069</v>
      </c>
      <c r="M21">
        <f t="shared" ref="M21" si="68">M14-AVERAGE(M$9:M$11)</f>
        <v>0.17996666666666764</v>
      </c>
      <c r="O21">
        <f t="shared" ref="O21" si="69">O14-AVERAGE(O$9:O$11)</f>
        <v>-0.17421999999999946</v>
      </c>
      <c r="Q21">
        <f t="shared" ref="Q21" si="70">Q14-AVERAGE(Q$9:Q$11)</f>
        <v>4.7490000000001586E-2</v>
      </c>
      <c r="S21">
        <f t="shared" ref="S21" si="71">S14-AVERAGE(S$9:S$11)</f>
        <v>0.15666333333333307</v>
      </c>
    </row>
    <row r="23" spans="1:19" x14ac:dyDescent="0.25">
      <c r="C23">
        <f>C9-C$11</f>
        <v>0.2017799999999994</v>
      </c>
      <c r="E23">
        <f>E9-E$11</f>
        <v>7.0000000000014495E-4</v>
      </c>
      <c r="G23">
        <f>G9-G$11</f>
        <v>7.7020000000000977E-2</v>
      </c>
      <c r="I23">
        <f>I9-I$11</f>
        <v>-5.2299999999991797E-3</v>
      </c>
      <c r="K23">
        <f>K9-K$11</f>
        <v>-6.7510000000000403E-2</v>
      </c>
      <c r="M23">
        <f>M9-M$11</f>
        <v>-0.15227000000000146</v>
      </c>
      <c r="O23">
        <f>O9-O$11</f>
        <v>7.2029999999999816E-2</v>
      </c>
      <c r="Q23">
        <f>Q9-Q$11</f>
        <v>-0.17904000000000053</v>
      </c>
      <c r="S23">
        <f>S9-S$11</f>
        <v>3.1599999999997408E-2</v>
      </c>
    </row>
    <row r="24" spans="1:19" x14ac:dyDescent="0.25">
      <c r="C24">
        <f t="shared" ref="C24:E28" si="72">C10-C$11</f>
        <v>0.1218199999999996</v>
      </c>
      <c r="E24">
        <f t="shared" si="72"/>
        <v>-2.2990000000000066E-2</v>
      </c>
      <c r="G24">
        <f t="shared" ref="G24" si="73">G10-G$11</f>
        <v>9.280000000000399E-3</v>
      </c>
      <c r="I24">
        <f t="shared" ref="I24" si="74">I10-I$11</f>
        <v>-1.6870000000000829E-2</v>
      </c>
      <c r="K24">
        <f t="shared" ref="K24" si="75">K10-K$11</f>
        <v>-7.7899999999999636E-3</v>
      </c>
      <c r="M24">
        <f t="shared" ref="M24" si="76">M10-M$11</f>
        <v>-7.5720000000000454E-2</v>
      </c>
      <c r="O24">
        <f t="shared" ref="O24" si="77">O10-O$11</f>
        <v>2.225999999999928E-2</v>
      </c>
      <c r="Q24">
        <f t="shared" ref="Q24" si="78">Q10-Q$11</f>
        <v>-9.2760000000000176E-2</v>
      </c>
      <c r="S24">
        <f t="shared" ref="S24" si="79">S10-S$11</f>
        <v>1.7829999999998236E-2</v>
      </c>
    </row>
    <row r="25" spans="1:19" x14ac:dyDescent="0.25">
      <c r="C25">
        <f t="shared" si="72"/>
        <v>0</v>
      </c>
      <c r="E25">
        <f>E11-E$11</f>
        <v>0</v>
      </c>
      <c r="G25">
        <f t="shared" ref="G25" si="80">G11-G$11</f>
        <v>0</v>
      </c>
      <c r="I25">
        <f t="shared" ref="I25" si="81">I11-I$11</f>
        <v>0</v>
      </c>
      <c r="K25">
        <f t="shared" ref="K25" si="82">K11-K$11</f>
        <v>0</v>
      </c>
      <c r="M25">
        <f t="shared" ref="M25" si="83">M11-M$11</f>
        <v>0</v>
      </c>
      <c r="O25">
        <f t="shared" ref="O25" si="84">O11-O$11</f>
        <v>0</v>
      </c>
      <c r="Q25">
        <f t="shared" ref="Q25" si="85">Q11-Q$11</f>
        <v>0</v>
      </c>
      <c r="S25">
        <f t="shared" ref="S25" si="86">S11-S$11</f>
        <v>0</v>
      </c>
    </row>
    <row r="26" spans="1:19" x14ac:dyDescent="0.25">
      <c r="C26">
        <f t="shared" si="72"/>
        <v>-0.12210999999999927</v>
      </c>
      <c r="E26">
        <f t="shared" si="72"/>
        <v>5.8569999999999567E-2</v>
      </c>
      <c r="G26">
        <f t="shared" ref="G26" si="87">G12-G$11</f>
        <v>3.3079999999999998E-2</v>
      </c>
      <c r="I26">
        <f t="shared" ref="I26" si="88">I12-I$11</f>
        <v>1.3749999999999929E-2</v>
      </c>
      <c r="K26">
        <f t="shared" ref="K26" si="89">K12-K$11</f>
        <v>-8.3479999999999777E-2</v>
      </c>
      <c r="M26">
        <f t="shared" ref="M26" si="90">M12-M$11</f>
        <v>8.0279999999998353E-2</v>
      </c>
      <c r="O26">
        <f t="shared" ref="O26" si="91">O12-O$11</f>
        <v>-2.8740000000000876E-2</v>
      </c>
      <c r="Q26">
        <f t="shared" ref="Q26" si="92">Q12-Q$11</f>
        <v>-1.8560000000000798E-2</v>
      </c>
      <c r="S26">
        <f t="shared" ref="S26" si="93">S12-S$11</f>
        <v>0.10777999999999821</v>
      </c>
    </row>
    <row r="27" spans="1:19" x14ac:dyDescent="0.25">
      <c r="C27">
        <f t="shared" si="72"/>
        <v>-0.18857999999999819</v>
      </c>
      <c r="E27">
        <f t="shared" si="72"/>
        <v>0.18673000000000073</v>
      </c>
      <c r="G27">
        <f t="shared" ref="G27" si="94">G13-G$11</f>
        <v>4.5330000000001647E-2</v>
      </c>
      <c r="I27">
        <f t="shared" ref="I27" si="95">I13-I$11</f>
        <v>2.6759999999999451E-2</v>
      </c>
      <c r="K27">
        <f t="shared" ref="K27" si="96">K13-K$11</f>
        <v>-0.10885999999999996</v>
      </c>
      <c r="M27">
        <f t="shared" ref="M27" si="97">M13-M$11</f>
        <v>9.1670000000000584E-2</v>
      </c>
      <c r="O27">
        <f t="shared" ref="O27" si="98">O13-O$11</f>
        <v>-9.1020000000000323E-2</v>
      </c>
      <c r="Q27">
        <f t="shared" ref="Q27" si="99">Q13-Q$11</f>
        <v>-2.7000000000001023E-2</v>
      </c>
      <c r="S27">
        <f t="shared" ref="S27" si="100">S13-S$11</f>
        <v>0.12722999999999729</v>
      </c>
    </row>
    <row r="28" spans="1:19" x14ac:dyDescent="0.25">
      <c r="C28">
        <f t="shared" si="72"/>
        <v>-0.27854999999999919</v>
      </c>
      <c r="E28">
        <f t="shared" si="72"/>
        <v>0.22333000000000069</v>
      </c>
      <c r="G28">
        <f t="shared" ref="G28" si="101">G14-G$11</f>
        <v>6.5230000000001453E-2</v>
      </c>
      <c r="I28">
        <f t="shared" ref="I28" si="102">I14-I$11</f>
        <v>9.2719999999999914E-2</v>
      </c>
      <c r="K28">
        <f t="shared" ref="K28" si="103">K14-K$11</f>
        <v>-0.15773000000000081</v>
      </c>
      <c r="M28">
        <f t="shared" ref="M28" si="104">M14-M$11</f>
        <v>0.10397000000000034</v>
      </c>
      <c r="O28">
        <f t="shared" ref="O28" si="105">O14-O$11</f>
        <v>-0.14278999999999975</v>
      </c>
      <c r="Q28">
        <f t="shared" ref="Q28" si="106">Q14-Q$11</f>
        <v>-4.3109999999998649E-2</v>
      </c>
      <c r="S28">
        <f t="shared" ref="S28" si="107">S14-S$11</f>
        <v>0.1731399999999983</v>
      </c>
    </row>
    <row r="31" spans="1:19" x14ac:dyDescent="0.25">
      <c r="A31" t="s">
        <v>9</v>
      </c>
      <c r="C31">
        <f>(C2-B2)^2</f>
        <v>0.39901962240000144</v>
      </c>
      <c r="E31">
        <f>(E2-D2)^2</f>
        <v>7.1571599999990999E-5</v>
      </c>
      <c r="G31">
        <f>(G2-F2)^2</f>
        <v>0.93503098089999981</v>
      </c>
      <c r="I31">
        <f>(I2-H2)^2</f>
        <v>1.1815689999997446E-4</v>
      </c>
      <c r="K31">
        <f>(K2-J2)^2</f>
        <v>1.6924996000000328E-3</v>
      </c>
      <c r="M31">
        <f>(M2-L2)^2</f>
        <v>6.24732160000014E-3</v>
      </c>
      <c r="O31">
        <f>(O2-N2)^2</f>
        <v>1.6999129000000448E-3</v>
      </c>
      <c r="Q31">
        <f>(Q2-P2)^2</f>
        <v>8.4640000000000964E-3</v>
      </c>
      <c r="S31">
        <f>(S2-R2)^2</f>
        <v>2.5696089999996402E-4</v>
      </c>
    </row>
    <row r="32" spans="1:19" x14ac:dyDescent="0.25">
      <c r="C32">
        <f t="shared" ref="C32:E36" si="108">(C3-B3)^2</f>
        <v>0.50643148960000128</v>
      </c>
      <c r="E32">
        <f t="shared" si="108"/>
        <v>2.3195290000002262E-4</v>
      </c>
      <c r="G32">
        <f t="shared" ref="G32" si="109">(G3-F3)^2</f>
        <v>0.80861459289999871</v>
      </c>
      <c r="I32">
        <f t="shared" ref="I32" si="110">(I3-H3)^2</f>
        <v>5.067001000000213E-4</v>
      </c>
      <c r="K32">
        <f t="shared" ref="K32" si="111">(K3-J3)^2</f>
        <v>3.4521640000000151E-4</v>
      </c>
      <c r="M32">
        <f t="shared" ref="M32" si="112">(M3-L3)^2</f>
        <v>6.2000999999994081E-6</v>
      </c>
      <c r="O32">
        <f t="shared" ref="O32" si="113">(O3-N3)^2</f>
        <v>7.2931599999999863E-5</v>
      </c>
      <c r="Q32">
        <f t="shared" ref="Q32" si="114">(Q3-P3)^2</f>
        <v>3.271840000000194E-5</v>
      </c>
      <c r="S32">
        <f t="shared" ref="S32" si="115">(S3-R3)^2</f>
        <v>5.1075999999986744E-6</v>
      </c>
    </row>
    <row r="33" spans="1:19" x14ac:dyDescent="0.25">
      <c r="C33">
        <f t="shared" si="108"/>
        <v>0.69465557160000091</v>
      </c>
      <c r="E33">
        <f t="shared" si="108"/>
        <v>6.0217599999989494E-5</v>
      </c>
      <c r="G33">
        <f t="shared" ref="G33" si="116">(G4-F4)^2</f>
        <v>0.79201100249999801</v>
      </c>
      <c r="I33">
        <f t="shared" ref="I33" si="117">(I4-H4)^2</f>
        <v>3.1809599999995996E-5</v>
      </c>
      <c r="K33">
        <f t="shared" ref="K33" si="118">(K4-J4)^2</f>
        <v>6.9537690000000024E-4</v>
      </c>
      <c r="M33">
        <f t="shared" ref="M33" si="119">(M4-L4)^2</f>
        <v>5.362632900000084E-3</v>
      </c>
      <c r="O33">
        <f t="shared" ref="O33" si="120">(O4-N4)^2</f>
        <v>9.4863999999995517E-4</v>
      </c>
      <c r="Q33">
        <f t="shared" ref="Q33" si="121">(Q4-P4)^2</f>
        <v>7.5759616000000011E-3</v>
      </c>
      <c r="S33">
        <f t="shared" ref="S33" si="122">(S4-R4)^2</f>
        <v>2.4242489999995421E-4</v>
      </c>
    </row>
    <row r="34" spans="1:19" x14ac:dyDescent="0.25">
      <c r="C34">
        <f t="shared" si="108"/>
        <v>0.9131140248999996</v>
      </c>
      <c r="E34">
        <f t="shared" si="108"/>
        <v>4.3996688999998531E-3</v>
      </c>
      <c r="G34">
        <f t="shared" ref="G34" si="123">(G5-F5)^2</f>
        <v>0.85198438089999795</v>
      </c>
      <c r="I34">
        <f t="shared" ref="I34" si="124">(I5-H5)^2</f>
        <v>6.5772100000004594E-5</v>
      </c>
      <c r="K34">
        <f t="shared" ref="K34" si="125">(K5-J5)^2</f>
        <v>3.261552099999974E-3</v>
      </c>
      <c r="M34">
        <f t="shared" ref="M34" si="126">(M5-L5)^2</f>
        <v>2.3565320099999669E-2</v>
      </c>
      <c r="O34">
        <f t="shared" ref="O34" si="127">(O5-N5)^2</f>
        <v>3.5450116000000178E-3</v>
      </c>
      <c r="Q34">
        <f t="shared" ref="Q34" si="128">(Q5-P5)^2</f>
        <v>4.6895103999998917E-3</v>
      </c>
      <c r="S34">
        <f t="shared" ref="S34" si="129">(S5-R5)^2</f>
        <v>8.5026840999999406E-3</v>
      </c>
    </row>
    <row r="35" spans="1:19" x14ac:dyDescent="0.25">
      <c r="C35">
        <f t="shared" si="108"/>
        <v>1.0445657615999975</v>
      </c>
      <c r="E35">
        <f t="shared" si="108"/>
        <v>3.7826360100000019E-2</v>
      </c>
      <c r="G35">
        <f t="shared" ref="G35" si="130">(G6-F6)^2</f>
        <v>0.87474867840000103</v>
      </c>
      <c r="I35">
        <f t="shared" ref="I35" si="131">(I6-H6)^2</f>
        <v>4.4605439999999177E-4</v>
      </c>
      <c r="K35">
        <f t="shared" ref="K35" si="132">(K6-J6)^2</f>
        <v>6.8046000999999919E-3</v>
      </c>
      <c r="M35">
        <f t="shared" ref="M35" si="133">(M6-L6)^2</f>
        <v>2.7192010000000381E-2</v>
      </c>
      <c r="O35">
        <f t="shared" ref="O35" si="134">(O6-N6)^2</f>
        <v>1.4840112399999902E-2</v>
      </c>
      <c r="Q35">
        <f t="shared" ref="Q35" si="135">(Q6-P6)^2</f>
        <v>3.6048015999998778E-3</v>
      </c>
      <c r="S35">
        <f t="shared" ref="S35" si="136">(S6-R6)^2</f>
        <v>1.2467955599999723E-2</v>
      </c>
    </row>
    <row r="36" spans="1:19" x14ac:dyDescent="0.25">
      <c r="C36">
        <f t="shared" si="108"/>
        <v>1.2365662400999993</v>
      </c>
      <c r="E36">
        <f t="shared" si="108"/>
        <v>5.3402588100000009E-2</v>
      </c>
      <c r="G36">
        <f t="shared" ref="G36" si="137">(G7-F7)^2</f>
        <v>0.91236883240000066</v>
      </c>
      <c r="I36">
        <f t="shared" ref="I36" si="138">(I7-H7)^2</f>
        <v>7.5829264000000464E-3</v>
      </c>
      <c r="K36">
        <f t="shared" ref="K36" si="139">(K7-J7)^2</f>
        <v>1.7255449600000212E-2</v>
      </c>
      <c r="M36">
        <f t="shared" ref="M36" si="140">(M7-L7)^2</f>
        <v>3.1399840000000324E-2</v>
      </c>
      <c r="O36">
        <f t="shared" ref="O36" si="141">(O7-N7)^2</f>
        <v>3.0133488099999661E-2</v>
      </c>
      <c r="Q36">
        <f t="shared" ref="Q36" si="142">(Q7-P7)^2</f>
        <v>1.9298449000001191E-3</v>
      </c>
      <c r="S36">
        <f t="shared" ref="S36" si="143">(S7-R7)^2</f>
        <v>2.4828304899999928E-2</v>
      </c>
    </row>
    <row r="38" spans="1:19" x14ac:dyDescent="0.25">
      <c r="A38" t="s">
        <v>10</v>
      </c>
      <c r="C38">
        <f>AVERAGE(C31:C33)</f>
        <v>0.53336889453333447</v>
      </c>
      <c r="E38">
        <f>AVERAGE(E31:E33)</f>
        <v>1.2124736666666769E-4</v>
      </c>
      <c r="G38">
        <f>AVERAGE(G31:G33)</f>
        <v>0.84521885876666547</v>
      </c>
      <c r="I38">
        <f>AVERAGE(I31:I33)</f>
        <v>2.1888886666666395E-4</v>
      </c>
      <c r="K38">
        <f>AVERAGE(K31:K33)</f>
        <v>9.110309666666783E-4</v>
      </c>
      <c r="M38">
        <f>AVERAGE(M31:M33)</f>
        <v>3.8720515333334079E-3</v>
      </c>
      <c r="O38">
        <f>AVERAGE(O31:O33)</f>
        <v>9.0716149999999992E-4</v>
      </c>
      <c r="Q38">
        <f>AVERAGE(Q31:Q33)</f>
        <v>5.3575600000000329E-3</v>
      </c>
      <c r="S38">
        <f>AVERAGE(S31:S33)</f>
        <v>1.6816446666663895E-4</v>
      </c>
    </row>
    <row r="39" spans="1:19" x14ac:dyDescent="0.25">
      <c r="A39" t="s">
        <v>11</v>
      </c>
      <c r="C39">
        <f>AVERAGE(C34:C36)</f>
        <v>1.0647486755333322</v>
      </c>
      <c r="E39">
        <f>AVERAGE(E34:E36)</f>
        <v>3.1876205699999959E-2</v>
      </c>
      <c r="G39">
        <f>AVERAGE(G34:G36)</f>
        <v>0.87970063056666659</v>
      </c>
      <c r="I39">
        <f>AVERAGE(I34:I36)</f>
        <v>2.6982509666666813E-3</v>
      </c>
      <c r="K39">
        <f>AVERAGE(K34:K36)</f>
        <v>9.1072006000000594E-3</v>
      </c>
      <c r="M39">
        <f>AVERAGE(M34:M36)</f>
        <v>2.7385723366666791E-2</v>
      </c>
      <c r="O39">
        <f>AVERAGE(O34:O36)</f>
        <v>1.6172870699999859E-2</v>
      </c>
      <c r="Q39">
        <f>AVERAGE(Q34:Q36)</f>
        <v>3.4080522999999628E-3</v>
      </c>
      <c r="S39">
        <f>AVERAGE(S34:S36)</f>
        <v>1.5266314866666528E-2</v>
      </c>
    </row>
    <row r="40" spans="1:19" x14ac:dyDescent="0.25">
      <c r="A40" t="s">
        <v>12</v>
      </c>
      <c r="C40">
        <f>C39/C38</f>
        <v>1.9962706607870766</v>
      </c>
      <c r="E40">
        <f>E39/E38</f>
        <v>262.90225162278182</v>
      </c>
      <c r="G40">
        <f>G39/G38</f>
        <v>1.040796264118286</v>
      </c>
      <c r="I40">
        <f>I39/I38</f>
        <v>12.327036124572414</v>
      </c>
      <c r="K40">
        <f>K39/K38</f>
        <v>9.9965873095641307</v>
      </c>
      <c r="M40">
        <f>M39/M38</f>
        <v>7.0726650022373834</v>
      </c>
      <c r="O40">
        <f>O39/O38</f>
        <v>17.827995015220399</v>
      </c>
      <c r="Q40">
        <f>Q39/Q38</f>
        <v>0.63612023010473828</v>
      </c>
      <c r="S40">
        <f>S39/S38</f>
        <v>90.782049081330172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2</vt:i4>
      </vt:variant>
    </vt:vector>
  </HeadingPairs>
  <TitlesOfParts>
    <vt:vector size="3" baseType="lpstr">
      <vt:lpstr>region_pop_results</vt:lpstr>
      <vt:lpstr>placebo</vt:lpstr>
      <vt:lpstr>northwest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whanlon</dc:creator>
  <cp:lastModifiedBy>Hanlon</cp:lastModifiedBy>
  <dcterms:created xsi:type="dcterms:W3CDTF">2015-02-02T19:33:11Z</dcterms:created>
  <dcterms:modified xsi:type="dcterms:W3CDTF">2015-09-07T16:46:13Z</dcterms:modified>
</cp:coreProperties>
</file>